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46" customWidth="1"/>
    <col min="3" max="3" width="9" customWidth="1"/>
    <col min="4" max="4" width="9" customWidth="1"/>
    <col min="5" max="5" width="13" customWidth="1"/>
    <col min="6" max="6" width="24" customWidth="1"/>
    <col min="7" max="7" width="15" customWidth="1"/>
    <col min="8" max="8" width="13" customWidth="1"/>
  </cols>
  <sheetData>
    <row r="1">
      <c r="A1" s="2" t="inlineStr">
        <is>
          <t xml:space="preserve">SRI LAKSHMI BUILDERS</t>
        </is>
      </c>
    </row>
    <row r="2">
      <c r="A2" s="0" t="inlineStr">
        <is>
          <t xml:space="preserve">Sri Lakshmi Builders, Mysuru</t>
        </is>
      </c>
    </row>
    <row r="3">
      <c r="A3" s="0" t="inlineStr">
        <is>
          <t xml:space="preserve">GSTIN: 29ABCDE1234F1Z5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QT/2026-27/009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16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Mr. Prakash Gowda, Vijayanagar, Mysuru</t>
        </is>
      </c>
    </row>
    <row r="11">
      <c r="A11" s="1" t="inlineStr">
        <is>
          <t xml:space="preserve">Subject</t>
        </is>
      </c>
      <c r="B11" s="0" t="inlineStr">
        <is>
          <t xml:space="preserve">Construction of one room extension, ground floor (item-rate BOQ)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GST %</t>
        </is>
      </c>
      <c r="G13" s="4" t="inlineStr">
        <is>
          <t xml:space="preserve">Amount (Rs.)</t>
        </is>
      </c>
      <c r="H13" s="4" t="inlineStr">
        <is>
          <t xml:space="preserve">GST (Rs.)</t>
        </is>
      </c>
    </row>
    <row r="14">
      <c r="A14" s="8">
        <v>1</v>
      </c>
      <c r="B14" s="5" t="inlineStr">
        <is>
          <t xml:space="preserve">Excavation for foundation in ordinary soil, including disposal within plot</t>
        </is>
      </c>
      <c r="C14" s="8">
        <v>18</v>
      </c>
      <c r="D14" s="5" t="inlineStr">
        <is>
          <t xml:space="preserve">Cu m</t>
        </is>
      </c>
      <c r="E14" s="3">
        <v>450</v>
      </c>
      <c r="F14" s="8">
        <v>18</v>
      </c>
      <c r="G14" s="3">
        <f>C14*E14</f>
        <v>8100</v>
      </c>
      <c r="H14" s="3">
        <f>G14*F14/100</f>
        <v>1458</v>
      </c>
    </row>
    <row r="15">
      <c r="A15" s="12">
        <v>2</v>
      </c>
      <c r="B15" s="10" t="inlineStr">
        <is>
          <t xml:space="preserve">PCC 1:4:8 below footings, 100 mm</t>
        </is>
      </c>
      <c r="C15" s="12">
        <v>2.5</v>
      </c>
      <c r="D15" s="10" t="inlineStr">
        <is>
          <t xml:space="preserve">Cu m</t>
        </is>
      </c>
      <c r="E15" s="11">
        <v>5800</v>
      </c>
      <c r="F15" s="12">
        <v>18</v>
      </c>
      <c r="G15" s="11">
        <f>C15*E15</f>
        <v>14500</v>
      </c>
      <c r="H15" s="11">
        <f>G15*F15/100</f>
        <v>2610</v>
      </c>
    </row>
    <row r="16">
      <c r="A16" s="8">
        <v>3</v>
      </c>
      <c r="B16" s="5" t="inlineStr">
        <is>
          <t xml:space="preserve">RCC M20 footings, columns and plinth beam, incl. shuttering (excl. steel)</t>
        </is>
      </c>
      <c r="C16" s="8">
        <v>4.5</v>
      </c>
      <c r="D16" s="5" t="inlineStr">
        <is>
          <t xml:space="preserve">Cu m</t>
        </is>
      </c>
      <c r="E16" s="3">
        <v>7800</v>
      </c>
      <c r="F16" s="8">
        <v>18</v>
      </c>
      <c r="G16" s="3">
        <f>C16*E16</f>
        <v>35100</v>
      </c>
      <c r="H16" s="3">
        <f>G16*F16/100</f>
        <v>6318</v>
      </c>
    </row>
    <row r="17">
      <c r="A17" s="12">
        <v>4</v>
      </c>
      <c r="B17" s="10" t="inlineStr">
        <is>
          <t xml:space="preserve">Reinforcement steel Fe 500D, cutting, bending and placing</t>
        </is>
      </c>
      <c r="C17" s="12">
        <v>780</v>
      </c>
      <c r="D17" s="10" t="inlineStr">
        <is>
          <t xml:space="preserve">Kg</t>
        </is>
      </c>
      <c r="E17" s="11">
        <v>82</v>
      </c>
      <c r="F17" s="12">
        <v>18</v>
      </c>
      <c r="G17" s="11">
        <f>C17*E17</f>
        <v>63960</v>
      </c>
      <c r="H17" s="11">
        <f>G17*F17/100</f>
        <v>11512.8</v>
      </c>
    </row>
    <row r="18">
      <c r="A18" s="8">
        <v>5</v>
      </c>
      <c r="B18" s="5" t="inlineStr">
        <is>
          <t xml:space="preserve">Brick masonry 230 mm in CM 1:6</t>
        </is>
      </c>
      <c r="C18" s="8">
        <v>12</v>
      </c>
      <c r="D18" s="5" t="inlineStr">
        <is>
          <t xml:space="preserve">Cu m</t>
        </is>
      </c>
      <c r="E18" s="3">
        <v>6900</v>
      </c>
      <c r="F18" s="8">
        <v>18</v>
      </c>
      <c r="G18" s="3">
        <f>C18*E18</f>
        <v>82800</v>
      </c>
      <c r="H18" s="3">
        <f>G18*F18/100</f>
        <v>14904</v>
      </c>
    </row>
    <row r="19">
      <c r="A19" s="12">
        <v>6</v>
      </c>
      <c r="B19" s="10" t="inlineStr">
        <is>
          <t xml:space="preserve">RCC M20 roof slab 125 mm with beams, incl. shuttering (excl. steel)</t>
        </is>
      </c>
      <c r="C19" s="12">
        <v>3.6</v>
      </c>
      <c r="D19" s="10" t="inlineStr">
        <is>
          <t xml:space="preserve">Cu m</t>
        </is>
      </c>
      <c r="E19" s="11">
        <v>8200</v>
      </c>
      <c r="F19" s="12">
        <v>18</v>
      </c>
      <c r="G19" s="11">
        <f>C19*E19</f>
        <v>29520</v>
      </c>
      <c r="H19" s="11">
        <f>G19*F19/100</f>
        <v>5313.6</v>
      </c>
    </row>
    <row r="20">
      <c r="A20" s="8">
        <v>7</v>
      </c>
      <c r="B20" s="5" t="inlineStr">
        <is>
          <t xml:space="preserve">Internal plaster 12 mm in CM 1:4, walls and ceiling</t>
        </is>
      </c>
      <c r="C20" s="8">
        <v>85</v>
      </c>
      <c r="D20" s="5" t="inlineStr">
        <is>
          <t xml:space="preserve">Sq m</t>
        </is>
      </c>
      <c r="E20" s="3">
        <v>320</v>
      </c>
      <c r="F20" s="8">
        <v>18</v>
      </c>
      <c r="G20" s="3">
        <f>C20*E20</f>
        <v>27200</v>
      </c>
      <c r="H20" s="3">
        <f>G20*F20/100</f>
        <v>4896</v>
      </c>
    </row>
    <row r="21">
      <c r="A21" s="12">
        <v>8</v>
      </c>
      <c r="B21" s="10" t="inlineStr">
        <is>
          <t xml:space="preserve">External plaster 20 mm in CM 1:4</t>
        </is>
      </c>
      <c r="C21" s="12">
        <v>65</v>
      </c>
      <c r="D21" s="10" t="inlineStr">
        <is>
          <t xml:space="preserve">Sq m</t>
        </is>
      </c>
      <c r="E21" s="11">
        <v>420</v>
      </c>
      <c r="F21" s="12">
        <v>18</v>
      </c>
      <c r="G21" s="11">
        <f>C21*E21</f>
        <v>27300</v>
      </c>
      <c r="H21" s="11">
        <f>G21*F21/100</f>
        <v>4914</v>
      </c>
    </row>
    <row r="22">
      <c r="A22" s="8">
        <v>9</v>
      </c>
      <c r="B22" s="5" t="inlineStr">
        <is>
          <t xml:space="preserve">Vitrified tile flooring 600x600 mm, tile up to Rs. 45/sq ft</t>
        </is>
      </c>
      <c r="C22" s="8">
        <v>250</v>
      </c>
      <c r="D22" s="5" t="inlineStr">
        <is>
          <t xml:space="preserve">Sq ft</t>
        </is>
      </c>
      <c r="E22" s="3">
        <v>95</v>
      </c>
      <c r="F22" s="8">
        <v>18</v>
      </c>
      <c r="G22" s="3">
        <f>C22*E22</f>
        <v>23750</v>
      </c>
      <c r="H22" s="3">
        <f>G22*F22/100</f>
        <v>4275</v>
      </c>
    </row>
    <row r="23">
      <c r="F23" s="9" t="inlineStr">
        <is>
          <t xml:space="preserve">Taxable value</t>
        </is>
      </c>
      <c r="G23" s="6">
        <f>SUM(G14:G22)</f>
        <v>312230</v>
      </c>
    </row>
    <row r="24">
      <c r="F24" s="9" t="inlineStr">
        <is>
          <t xml:space="preserve">GST @ 18%</t>
        </is>
      </c>
      <c r="G24" s="3">
        <f>ROUND(SUMIF($F$14:$F$22,18,$H$14:$H$22),2)</f>
        <v>56201.4</v>
      </c>
    </row>
    <row r="25">
      <c r="F25" s="9" t="inlineStr">
        <is>
          <t xml:space="preserve">Grand Total</t>
        </is>
      </c>
      <c r="G25" s="6">
        <f>ROUND(G23+G24,0)</f>
        <v>368431</v>
      </c>
    </row>
    <row r="26"/>
    <row r="27">
      <c r="A27" s="1" t="inlineStr">
        <is>
          <t xml:space="preserve">Terms &amp; Conditions</t>
        </is>
      </c>
    </row>
    <row r="28">
      <c r="A28" s="0" t="inlineStr">
        <is>
          <t xml:space="preserve">• Final billing on actual measured quantities.</t>
        </is>
      </c>
    </row>
    <row r="29">
      <c r="A29" s="0" t="inlineStr">
        <is>
          <t xml:space="preserve">• Steel and cement price changes above 5% adjusted at actual.</t>
        </is>
      </c>
    </row>
    <row r="30">
      <c r="A30" s="0" t="inlineStr">
        <is>
          <t xml:space="preserve">• Payments: 15% advance, then stage-wise on foundation, slab, plaster and handover.</t>
        </is>
      </c>
    </row>
    <row r="31">
      <c r="A31" s="0" t="inlineStr">
        <is>
          <t xml:space="preserve">• Approvals, water and electricity for construction by owner.</t>
        </is>
      </c>
    </row>
    <row r="32"/>
    <row r="33">
      <c r="A33" s="1" t="inlineStr">
        <is>
          <t xml:space="preserve">Bank / UPI details (sample)</t>
        </is>
      </c>
    </row>
    <row r="34">
      <c r="A34" s="0" t="inlineStr">
        <is>
          <t xml:space="preserve">Sample Bank, A/c 000123456789, IFSC SAMP0001234</t>
        </is>
      </c>
    </row>
    <row r="35">
      <c r="A35" s="0" t="inlineStr">
        <is>
          <t xml:space="preserve">UPI: srilakshmibuilders@upi</t>
        </is>
      </c>
    </row>
    <row r="36"/>
    <row r="37">
      <c r="A37" s="1" t="inlineStr">
        <is>
          <t xml:space="preserve">For Sri Lakshmi Builders</t>
        </is>
      </c>
    </row>
    <row r="38"/>
    <row r="39">
      <c r="A39" s="0" t="inlineStr">
        <is>
          <t xml:space="preserve">Authorised signatory</t>
        </is>
      </c>
    </row>
    <row r="40"/>
    <row r="41">
      <c r="A41" s="7" t="inlineStr">
        <is>
          <t xml:space="preserve">Sample for reference. GSTIN, bank and UPI details are made up. Confirm GST rates with your accountant.</t>
        </is>
      </c>
    </row>
    <row r="42">
      <c r="A42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